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P\BAP\03 SECTIONS\S4\VALEMS-J\Procédures en cours\DAF_2024_000884_Plonge AVP_PEM\3 - DCE\3.2 - CCP\Annexes au CCP\"/>
    </mc:Choice>
  </mc:AlternateContent>
  <bookViews>
    <workbookView xWindow="0" yWindow="0" windowWidth="20490" windowHeight="7620" tabRatio="432"/>
  </bookViews>
  <sheets>
    <sheet name="Lot n°2 - Poste 1" sheetId="4" r:id="rId1"/>
    <sheet name="Lot n°2 - Poste 2" sheetId="5" r:id="rId2"/>
    <sheet name="Lot n°2 - Poste 3" sheetId="6" r:id="rId3"/>
  </sheets>
  <calcPr calcId="162913"/>
</workbook>
</file>

<file path=xl/calcChain.xml><?xml version="1.0" encoding="utf-8"?>
<calcChain xmlns="http://schemas.openxmlformats.org/spreadsheetml/2006/main">
  <c r="O8" i="6" l="1"/>
  <c r="I8" i="6" l="1"/>
  <c r="V5" i="6" l="1"/>
  <c r="R8" i="6"/>
  <c r="X8" i="6"/>
  <c r="W8" i="6"/>
  <c r="I13" i="4"/>
  <c r="K13" i="4"/>
  <c r="V13" i="4"/>
  <c r="U13" i="4"/>
  <c r="X13" i="4"/>
  <c r="W13" i="4"/>
  <c r="R13" i="4"/>
  <c r="V8" i="6" l="1"/>
  <c r="O5" i="5" l="1"/>
  <c r="O12" i="5" s="1"/>
  <c r="V12" i="5"/>
  <c r="W12" i="5"/>
  <c r="X12" i="5" l="1"/>
  <c r="U12" i="5"/>
  <c r="T12" i="5"/>
  <c r="S12" i="5"/>
  <c r="R12" i="5"/>
  <c r="Q12" i="5"/>
  <c r="P12" i="5"/>
  <c r="N12" i="5"/>
  <c r="M12" i="5"/>
  <c r="L12" i="5"/>
  <c r="K12" i="5"/>
  <c r="J12" i="5"/>
  <c r="I12" i="5"/>
  <c r="H12" i="5"/>
  <c r="G12" i="5"/>
  <c r="V5" i="5"/>
  <c r="G13" i="4" l="1"/>
  <c r="H13" i="4"/>
  <c r="J13" i="4"/>
  <c r="U8" i="6" l="1"/>
  <c r="T8" i="6"/>
  <c r="S8" i="6"/>
  <c r="Q8" i="6"/>
  <c r="P8" i="6"/>
  <c r="N8" i="6"/>
  <c r="M8" i="6"/>
  <c r="L8" i="6"/>
  <c r="K8" i="6"/>
  <c r="J8" i="6"/>
  <c r="H8" i="6"/>
  <c r="G8" i="6"/>
  <c r="V5" i="4"/>
  <c r="O5" i="4"/>
  <c r="O13" i="4" s="1"/>
  <c r="Q13" i="4" l="1"/>
  <c r="S13" i="4"/>
  <c r="T13" i="4"/>
  <c r="P13" i="4"/>
  <c r="L13" i="4"/>
  <c r="M13" i="4"/>
  <c r="N13" i="4"/>
</calcChain>
</file>

<file path=xl/sharedStrings.xml><?xml version="1.0" encoding="utf-8"?>
<sst xmlns="http://schemas.openxmlformats.org/spreadsheetml/2006/main" count="175" uniqueCount="82">
  <si>
    <t>BÂTIMENT</t>
  </si>
  <si>
    <t>ETAGE</t>
  </si>
  <si>
    <t>Carrelage</t>
  </si>
  <si>
    <t>Thermoplastique</t>
  </si>
  <si>
    <t>Bois vitrifié</t>
  </si>
  <si>
    <t>Moquette</t>
  </si>
  <si>
    <t xml:space="preserve">Ciment </t>
  </si>
  <si>
    <t>Autres</t>
  </si>
  <si>
    <t>Surfaces vitrées en m2</t>
  </si>
  <si>
    <t>Faux plancher en bois</t>
  </si>
  <si>
    <t xml:space="preserve">Portes fixes (halls et couloirs) </t>
  </si>
  <si>
    <t xml:space="preserve">Autre Surface </t>
  </si>
  <si>
    <t>Fenêtre Surface vitrées recto-verso (en m2)</t>
  </si>
  <si>
    <t>J</t>
  </si>
  <si>
    <t>Miroirs</t>
  </si>
  <si>
    <t>Parquet</t>
  </si>
  <si>
    <t>Cloisons vitrées</t>
  </si>
  <si>
    <t>T</t>
  </si>
  <si>
    <t>Total superficie en m2</t>
  </si>
  <si>
    <t>Total superficie  en m2</t>
  </si>
  <si>
    <t>Totaux généraux</t>
  </si>
  <si>
    <t>Accessibilité des surfaces vitrées</t>
  </si>
  <si>
    <t>Vitres aisées en m2</t>
  </si>
  <si>
    <t>Vitres difficiles en m2</t>
  </si>
  <si>
    <t xml:space="preserve">NATURE DES PRESTATIONS </t>
  </si>
  <si>
    <t>RDC</t>
  </si>
  <si>
    <t>Vidage des déchets ; 
Evacuation des sacs poubelles jusqu'à l'endoit désigné sur le site ; 
Balayage suivi d'un lavage à l'eau additionné de solution désinfectante de l'ensemble des sols.</t>
  </si>
  <si>
    <t>Local poubelles</t>
  </si>
  <si>
    <t>Bâtiment 31</t>
  </si>
  <si>
    <t>SOUS-SOL</t>
  </si>
  <si>
    <t>H</t>
  </si>
  <si>
    <t>1er étage</t>
  </si>
  <si>
    <t>104</t>
  </si>
  <si>
    <t>105</t>
  </si>
  <si>
    <t>116</t>
  </si>
  <si>
    <t>/</t>
  </si>
  <si>
    <t>Permutation des containers ; 
Nettoyage, désinfection des containers ;
Mise en condition des containers (mise en place de sacs poubelles) ;
Nettoyage, désinfection du local poubelle.</t>
  </si>
  <si>
    <r>
      <t xml:space="preserve">           PERIODICITE
J = </t>
    </r>
    <r>
      <rPr>
        <sz val="10"/>
        <rFont val="Arial"/>
        <family val="2"/>
      </rPr>
      <t>journalière</t>
    </r>
    <r>
      <rPr>
        <b/>
        <sz val="10"/>
        <rFont val="Arial"/>
        <family val="2"/>
      </rPr>
      <t xml:space="preserve"> 
BH = </t>
    </r>
    <r>
      <rPr>
        <sz val="10"/>
        <rFont val="Arial"/>
        <family val="2"/>
      </rPr>
      <t>bi-hebdomadaire</t>
    </r>
    <r>
      <rPr>
        <b/>
        <sz val="10"/>
        <rFont val="Arial"/>
        <family val="2"/>
      </rPr>
      <t xml:space="preserve">  
H = </t>
    </r>
    <r>
      <rPr>
        <sz val="10"/>
        <rFont val="Arial"/>
        <family val="2"/>
      </rPr>
      <t>hebdomadaire</t>
    </r>
    <r>
      <rPr>
        <b/>
        <sz val="10"/>
        <rFont val="Arial"/>
        <family val="2"/>
      </rPr>
      <t xml:space="preserve"> 
M = </t>
    </r>
    <r>
      <rPr>
        <sz val="10"/>
        <rFont val="Arial"/>
        <family val="2"/>
      </rPr>
      <t>mensuelle</t>
    </r>
    <r>
      <rPr>
        <b/>
        <sz val="10"/>
        <rFont val="Arial"/>
        <family val="2"/>
      </rPr>
      <t xml:space="preserve"> 
BM = </t>
    </r>
    <r>
      <rPr>
        <sz val="10"/>
        <rFont val="Arial"/>
        <family val="2"/>
      </rPr>
      <t xml:space="preserve">bi-mensuelle </t>
    </r>
    <r>
      <rPr>
        <b/>
        <sz val="10"/>
        <rFont val="Arial"/>
        <family val="2"/>
      </rPr>
      <t xml:space="preserve">
T = </t>
    </r>
    <r>
      <rPr>
        <sz val="10"/>
        <rFont val="Arial"/>
        <family val="2"/>
      </rPr>
      <t>trimestrielle</t>
    </r>
    <r>
      <rPr>
        <b/>
        <sz val="10"/>
        <rFont val="Arial"/>
        <family val="2"/>
      </rPr>
      <t xml:space="preserve">  
S = </t>
    </r>
    <r>
      <rPr>
        <sz val="10"/>
        <rFont val="Arial"/>
        <family val="2"/>
      </rPr>
      <t xml:space="preserve">semestriel </t>
    </r>
    <r>
      <rPr>
        <b/>
        <sz val="10"/>
        <rFont val="Arial"/>
        <family val="2"/>
      </rPr>
      <t xml:space="preserve">
A =</t>
    </r>
    <r>
      <rPr>
        <sz val="10"/>
        <rFont val="Arial"/>
        <family val="2"/>
      </rPr>
      <t xml:space="preserve"> annuelle</t>
    </r>
    <r>
      <rPr>
        <b/>
        <sz val="10"/>
        <rFont val="Arial"/>
        <family val="2"/>
      </rPr>
      <t xml:space="preserve"> 
BA = </t>
    </r>
    <r>
      <rPr>
        <sz val="10"/>
        <rFont val="Arial"/>
        <family val="2"/>
      </rPr>
      <t>bi-annuelle</t>
    </r>
  </si>
  <si>
    <t>Nettoyage des murs.</t>
  </si>
  <si>
    <t>Lot n° 2 - Poste 2 : succursale du Fort de l'Est</t>
  </si>
  <si>
    <t>Bâtiment 08</t>
  </si>
  <si>
    <t>N° PIECE / LOCAL</t>
  </si>
  <si>
    <t xml:space="preserve">NATURE DES PIECES / LOCAUX </t>
  </si>
  <si>
    <t>9</t>
  </si>
  <si>
    <t>COULOIR ACCES LOCAL POUBELLES REFRIGÉRÉES</t>
  </si>
  <si>
    <t>Essuyage ; 
Vidage des corbeilles à papier ; 
Evacuation des déchets et des sacs prévus à cet effet avec stockage à l'endroit désigné sur le site ; 
Battage des paillassons et essuie-pieds ;
Aspiration suivi d'un lavage des sols.</t>
  </si>
  <si>
    <t>10</t>
  </si>
  <si>
    <t>LOCAL POUBELLES RÉFRIGÉRÉES</t>
  </si>
  <si>
    <t>Permutation des containers ; 
Nettoyage, désinfection des containers ;
Mise en condition des containers (mise en place de sacs poubelle) ;
Nettoyage, désinfection du local poubelle.</t>
  </si>
  <si>
    <t>11</t>
  </si>
  <si>
    <t>LOCAL STOCKAGE VAISSELLE PROPRE + COULOIR</t>
  </si>
  <si>
    <t>Lot n° 2 - Poste 1 : succursale de Vincennes</t>
  </si>
  <si>
    <t>Local "plonge batterie"</t>
  </si>
  <si>
    <t>Local plonge</t>
  </si>
  <si>
    <t>Nettoyage des sols, des portes et des murs.</t>
  </si>
  <si>
    <t>119</t>
  </si>
  <si>
    <t xml:space="preserve">Porte de circulation (portes battantes des couloirs) </t>
  </si>
  <si>
    <t>Nature des sols et surface au sol en m2</t>
  </si>
  <si>
    <t>03</t>
  </si>
  <si>
    <t>14</t>
  </si>
  <si>
    <t>Zone des containers et quai de livraison</t>
  </si>
  <si>
    <t>1 et 2</t>
  </si>
  <si>
    <r>
      <t xml:space="preserve">Porte de circulation (portes battantes des couloirs) en </t>
    </r>
    <r>
      <rPr>
        <b/>
        <u/>
        <sz val="10"/>
        <rFont val="Arial"/>
        <family val="2"/>
      </rPr>
      <t>BOIS</t>
    </r>
  </si>
  <si>
    <t>Bâtiment 015</t>
  </si>
  <si>
    <t xml:space="preserve">RDC
</t>
  </si>
  <si>
    <t xml:space="preserve">8 </t>
  </si>
  <si>
    <t xml:space="preserve"> Exterieur </t>
  </si>
  <si>
    <t xml:space="preserve">AIRE DE STOCKAGE CONTENEURS POUBELLES
</t>
  </si>
  <si>
    <t>Permutation des containers ; 
Nettoyage, désinfection des containers ;
Mise en condition des containers (mise en place de sacs poubelle) ;
Balayage et ramassage des déchets..</t>
  </si>
  <si>
    <t xml:space="preserve">Essuyage;
Vidage des poubelles avec évacuation des déchets dans des sacs prévus à cet effet avec stockage au lieu désigné sur le site ; 
Lavage des sols avec un detergent adapté.
</t>
  </si>
  <si>
    <t>Nettoyage de la vitrerie.</t>
  </si>
  <si>
    <t>3 fois par semaine après le passage de la société de collecte des déchets le MARDI, JEUDI et SAMEDI</t>
  </si>
  <si>
    <t>ANNEXE n° 5 au CCP</t>
  </si>
  <si>
    <t>Sortir les poubelles devant le bâtiment et les rentrer ensuite lorsqu'elles ont été vidées.
Nettoyage, désinfection des containers ;
Mise en place de sacs poubelle 1000L et 240L ;
Nettoyage et désinfection du local à poubelles ;
Une centrale d'hygiène se trouve dans ce bâtiment ; les produits sont à fournir par le titulaire ;
Une porte coulissante en bois à nettoyer.</t>
  </si>
  <si>
    <r>
      <t xml:space="preserve">"4ème chaîne"
</t>
    </r>
    <r>
      <rPr>
        <b/>
        <sz val="10"/>
        <color theme="1"/>
        <rFont val="Arial"/>
        <family val="2"/>
      </rPr>
      <t>local plonge</t>
    </r>
  </si>
  <si>
    <t>Zone de stockage</t>
  </si>
  <si>
    <t>5 fois par semaine 
du lundi au vendredi</t>
  </si>
  <si>
    <t xml:space="preserve">Bâtiment 003 </t>
  </si>
  <si>
    <t xml:space="preserve">Bâtiment 010 </t>
  </si>
  <si>
    <t xml:space="preserve">Local plonge </t>
  </si>
  <si>
    <t>Mardi, jeudi et samedi</t>
  </si>
  <si>
    <t>Lot n° 2 - Poste 3 : cercle mixte de la Légion Etrangère - succursale de Fontenay-Sous-Bois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</si>
</sst>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9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22"/>
      <color rgb="FFFF000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7" fillId="7" borderId="1" applyNumberFormat="0" applyAlignment="0" applyProtection="0"/>
    <xf numFmtId="44" fontId="6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1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3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2" borderId="8" applyNumberFormat="0" applyAlignment="0" applyProtection="0"/>
  </cellStyleXfs>
  <cellXfs count="69">
    <xf numFmtId="0" fontId="0" fillId="0" borderId="0" xfId="0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textRotation="90"/>
    </xf>
    <xf numFmtId="49" fontId="19" fillId="0" borderId="0" xfId="0" applyNumberFormat="1" applyFont="1" applyAlignment="1">
      <alignment horizontal="center" vertical="center" textRotation="90"/>
    </xf>
    <xf numFmtId="2" fontId="19" fillId="0" borderId="0" xfId="0" applyNumberFormat="1" applyFont="1" applyAlignment="1">
      <alignment horizontal="center" vertical="center" textRotation="90"/>
    </xf>
    <xf numFmtId="2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textRotation="90"/>
    </xf>
    <xf numFmtId="0" fontId="20" fillId="0" borderId="0" xfId="0" applyFont="1" applyAlignment="1">
      <alignment horizontal="center" vertical="center" textRotation="90"/>
    </xf>
    <xf numFmtId="0" fontId="21" fillId="0" borderId="0" xfId="0" applyFont="1" applyAlignment="1">
      <alignment horizontal="center" vertical="center" textRotation="90"/>
    </xf>
    <xf numFmtId="4" fontId="19" fillId="0" borderId="0" xfId="0" applyNumberFormat="1" applyFont="1" applyAlignment="1">
      <alignment horizontal="center" vertical="center" textRotation="90"/>
    </xf>
    <xf numFmtId="0" fontId="22" fillId="24" borderId="10" xfId="0" applyFont="1" applyFill="1" applyBorder="1" applyAlignment="1">
      <alignment horizontal="center" vertical="center" wrapText="1"/>
    </xf>
    <xf numFmtId="2" fontId="22" fillId="24" borderId="14" xfId="0" applyNumberFormat="1" applyFont="1" applyFill="1" applyBorder="1" applyAlignment="1">
      <alignment horizontal="center" vertical="center" textRotation="90" wrapText="1"/>
    </xf>
    <xf numFmtId="0" fontId="6" fillId="24" borderId="10" xfId="0" applyFont="1" applyFill="1" applyBorder="1" applyAlignment="1">
      <alignment horizontal="left" vertical="center" wrapText="1"/>
    </xf>
    <xf numFmtId="49" fontId="22" fillId="23" borderId="10" xfId="0" applyNumberFormat="1" applyFont="1" applyFill="1" applyBorder="1" applyAlignment="1">
      <alignment horizontal="center" vertical="center" textRotation="90" wrapText="1"/>
    </xf>
    <xf numFmtId="0" fontId="22" fillId="23" borderId="10" xfId="0" applyFont="1" applyFill="1" applyBorder="1" applyAlignment="1">
      <alignment horizontal="center" vertical="center" textRotation="90" wrapText="1"/>
    </xf>
    <xf numFmtId="0" fontId="22" fillId="23" borderId="10" xfId="0" applyFont="1" applyFill="1" applyBorder="1" applyAlignment="1">
      <alignment horizontal="left" vertical="center" wrapText="1"/>
    </xf>
    <xf numFmtId="2" fontId="22" fillId="23" borderId="10" xfId="0" applyNumberFormat="1" applyFont="1" applyFill="1" applyBorder="1" applyAlignment="1">
      <alignment horizontal="center" vertical="center" textRotation="90" wrapText="1"/>
    </xf>
    <xf numFmtId="2" fontId="22" fillId="23" borderId="14" xfId="0" applyNumberFormat="1" applyFont="1" applyFill="1" applyBorder="1" applyAlignment="1">
      <alignment horizontal="center" vertical="center" textRotation="90" wrapText="1"/>
    </xf>
    <xf numFmtId="4" fontId="22" fillId="25" borderId="10" xfId="0" applyNumberFormat="1" applyFont="1" applyFill="1" applyBorder="1" applyAlignment="1">
      <alignment horizontal="center" vertical="center" textRotation="90" wrapText="1"/>
    </xf>
    <xf numFmtId="49" fontId="22" fillId="24" borderId="14" xfId="0" applyNumberFormat="1" applyFont="1" applyFill="1" applyBorder="1" applyAlignment="1">
      <alignment horizontal="center" vertical="center" wrapText="1"/>
    </xf>
    <xf numFmtId="49" fontId="22" fillId="24" borderId="10" xfId="0" applyNumberFormat="1" applyFont="1" applyFill="1" applyBorder="1" applyAlignment="1">
      <alignment horizontal="center" vertical="center" wrapText="1"/>
    </xf>
    <xf numFmtId="4" fontId="22" fillId="26" borderId="10" xfId="0" applyNumberFormat="1" applyFont="1" applyFill="1" applyBorder="1" applyAlignment="1">
      <alignment horizontal="center" vertical="center" textRotation="90" wrapText="1"/>
    </xf>
    <xf numFmtId="2" fontId="22" fillId="24" borderId="10" xfId="0" applyNumberFormat="1" applyFont="1" applyFill="1" applyBorder="1" applyAlignment="1">
      <alignment horizontal="center" vertical="center" textRotation="90" wrapText="1"/>
    </xf>
    <xf numFmtId="2" fontId="22" fillId="0" borderId="10" xfId="0" applyNumberFormat="1" applyFont="1" applyBorder="1" applyAlignment="1">
      <alignment horizontal="center" vertical="center" textRotation="90" wrapText="1"/>
    </xf>
    <xf numFmtId="4" fontId="22" fillId="23" borderId="10" xfId="0" applyNumberFormat="1" applyFont="1" applyFill="1" applyBorder="1" applyAlignment="1">
      <alignment horizontal="center" vertical="center" textRotation="90" wrapText="1"/>
    </xf>
    <xf numFmtId="4" fontId="22" fillId="24" borderId="10" xfId="0" applyNumberFormat="1" applyFont="1" applyFill="1" applyBorder="1" applyAlignment="1">
      <alignment horizontal="center" vertical="center" textRotation="90" wrapText="1"/>
    </xf>
    <xf numFmtId="2" fontId="22" fillId="26" borderId="10" xfId="0" applyNumberFormat="1" applyFont="1" applyFill="1" applyBorder="1" applyAlignment="1">
      <alignment horizontal="center" vertical="center" textRotation="90" wrapText="1"/>
    </xf>
    <xf numFmtId="0" fontId="22" fillId="25" borderId="10" xfId="0" applyFont="1" applyFill="1" applyBorder="1" applyAlignment="1">
      <alignment horizontal="center" vertical="center" textRotation="90" wrapText="1"/>
    </xf>
    <xf numFmtId="2" fontId="22" fillId="25" borderId="10" xfId="0" applyNumberFormat="1" applyFont="1" applyFill="1" applyBorder="1" applyAlignment="1">
      <alignment horizontal="center" vertical="center" textRotation="90" wrapText="1"/>
    </xf>
    <xf numFmtId="2" fontId="22" fillId="0" borderId="14" xfId="0" applyNumberFormat="1" applyFont="1" applyBorder="1" applyAlignment="1">
      <alignment horizontal="center" vertical="center" textRotation="90" wrapText="1"/>
    </xf>
    <xf numFmtId="0" fontId="22" fillId="24" borderId="14" xfId="0" applyFont="1" applyFill="1" applyBorder="1" applyAlignment="1">
      <alignment horizontal="center" vertical="center" wrapText="1"/>
    </xf>
    <xf numFmtId="49" fontId="22" fillId="24" borderId="14" xfId="0" applyNumberFormat="1" applyFont="1" applyFill="1" applyBorder="1" applyAlignment="1">
      <alignment horizontal="center" vertical="center" wrapText="1"/>
    </xf>
    <xf numFmtId="49" fontId="22" fillId="24" borderId="13" xfId="0" applyNumberFormat="1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 vertical="center" wrapText="1"/>
    </xf>
    <xf numFmtId="49" fontId="28" fillId="24" borderId="10" xfId="0" applyNumberFormat="1" applyFont="1" applyFill="1" applyBorder="1" applyAlignment="1">
      <alignment horizontal="center" vertical="center" wrapText="1"/>
    </xf>
    <xf numFmtId="49" fontId="28" fillId="24" borderId="15" xfId="0" applyNumberFormat="1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49" fontId="28" fillId="24" borderId="14" xfId="0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0" fontId="28" fillId="24" borderId="0" xfId="0" applyFont="1" applyFill="1" applyAlignment="1">
      <alignment horizontal="center" vertical="center" wrapText="1"/>
    </xf>
    <xf numFmtId="0" fontId="22" fillId="23" borderId="10" xfId="0" applyFont="1" applyFill="1" applyBorder="1" applyAlignment="1">
      <alignment horizontal="center" vertical="center" wrapText="1"/>
    </xf>
    <xf numFmtId="49" fontId="22" fillId="24" borderId="10" xfId="0" applyNumberFormat="1" applyFont="1" applyFill="1" applyBorder="1" applyAlignment="1">
      <alignment horizontal="center" vertical="center" textRotation="90" wrapText="1"/>
    </xf>
    <xf numFmtId="49" fontId="22" fillId="24" borderId="14" xfId="0" applyNumberFormat="1" applyFont="1" applyFill="1" applyBorder="1" applyAlignment="1">
      <alignment horizontal="center" vertical="center" wrapText="1"/>
    </xf>
    <xf numFmtId="0" fontId="28" fillId="24" borderId="15" xfId="0" applyFont="1" applyFill="1" applyBorder="1" applyAlignment="1">
      <alignment horizontal="center" vertical="center" wrapText="1"/>
    </xf>
    <xf numFmtId="2" fontId="28" fillId="24" borderId="1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2" fontId="22" fillId="0" borderId="14" xfId="0" applyNumberFormat="1" applyFont="1" applyBorder="1" applyAlignment="1">
      <alignment horizontal="center" vertical="center" textRotation="90" wrapText="1"/>
    </xf>
    <xf numFmtId="2" fontId="22" fillId="0" borderId="11" xfId="0" applyNumberFormat="1" applyFont="1" applyBorder="1" applyAlignment="1">
      <alignment horizontal="center" vertical="center" textRotation="90" wrapText="1"/>
    </xf>
    <xf numFmtId="0" fontId="25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2" fillId="25" borderId="16" xfId="0" applyFont="1" applyFill="1" applyBorder="1" applyAlignment="1">
      <alignment horizontal="center" vertical="center" wrapText="1"/>
    </xf>
    <xf numFmtId="0" fontId="22" fillId="25" borderId="9" xfId="0" applyFont="1" applyFill="1" applyBorder="1" applyAlignment="1">
      <alignment horizontal="center" vertical="center" wrapText="1"/>
    </xf>
    <xf numFmtId="0" fontId="22" fillId="25" borderId="17" xfId="0" applyFont="1" applyFill="1" applyBorder="1" applyAlignment="1">
      <alignment horizontal="center" vertical="center" wrapText="1"/>
    </xf>
    <xf numFmtId="0" fontId="6" fillId="25" borderId="17" xfId="0" applyFont="1" applyFill="1" applyBorder="1" applyAlignment="1">
      <alignment horizontal="center" vertical="center" wrapText="1"/>
    </xf>
    <xf numFmtId="2" fontId="22" fillId="25" borderId="14" xfId="0" applyNumberFormat="1" applyFont="1" applyFill="1" applyBorder="1" applyAlignment="1">
      <alignment horizontal="center" vertical="center" textRotation="90" wrapText="1"/>
    </xf>
    <xf numFmtId="2" fontId="22" fillId="25" borderId="15" xfId="0" applyNumberFormat="1" applyFont="1" applyFill="1" applyBorder="1" applyAlignment="1">
      <alignment horizontal="center" vertical="center" textRotation="90" wrapText="1"/>
    </xf>
    <xf numFmtId="2" fontId="22" fillId="25" borderId="11" xfId="0" applyNumberFormat="1" applyFont="1" applyFill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2" fillId="0" borderId="13" xfId="0" applyFont="1" applyBorder="1" applyAlignment="1">
      <alignment horizontal="center" vertical="center" textRotation="90" wrapText="1"/>
    </xf>
    <xf numFmtId="4" fontId="24" fillId="26" borderId="10" xfId="0" applyNumberFormat="1" applyFont="1" applyFill="1" applyBorder="1" applyAlignment="1">
      <alignment horizontal="right" vertical="center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49" fontId="22" fillId="24" borderId="14" xfId="0" applyNumberFormat="1" applyFont="1" applyFill="1" applyBorder="1" applyAlignment="1">
      <alignment horizontal="center" vertical="center" wrapText="1"/>
    </xf>
    <xf numFmtId="49" fontId="22" fillId="24" borderId="11" xfId="0" applyNumberFormat="1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49" fontId="22" fillId="24" borderId="15" xfId="0" applyNumberFormat="1" applyFont="1" applyFill="1" applyBorder="1" applyAlignment="1">
      <alignment horizontal="center" vertical="center" wrapText="1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/>
    <cellStyle name="Insatisfaisant" xfId="30" builtinId="27" customBuiltin="1"/>
    <cellStyle name="Neutre" xfId="31" builtinId="28" customBuiltin="1"/>
    <cellStyle name="Normal" xfId="0" builtinId="0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572819</xdr:colOff>
      <xdr:row>13</xdr:row>
      <xdr:rowOff>97448</xdr:rowOff>
    </xdr:from>
    <xdr:ext cx="184731" cy="264560"/>
    <xdr:sp macro="" textlink="">
      <xdr:nvSpPr>
        <xdr:cNvPr id="2" name="ZoneTexte 1"/>
        <xdr:cNvSpPr txBox="1"/>
      </xdr:nvSpPr>
      <xdr:spPr>
        <a:xfrm>
          <a:off x="3277919" y="261387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572819</xdr:colOff>
      <xdr:row>12</xdr:row>
      <xdr:rowOff>97448</xdr:rowOff>
    </xdr:from>
    <xdr:ext cx="184731" cy="264560"/>
    <xdr:sp macro="" textlink="">
      <xdr:nvSpPr>
        <xdr:cNvPr id="2" name="ZoneTexte 1"/>
        <xdr:cNvSpPr txBox="1"/>
      </xdr:nvSpPr>
      <xdr:spPr>
        <a:xfrm>
          <a:off x="2915969" y="110607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3</xdr:col>
      <xdr:colOff>572819</xdr:colOff>
      <xdr:row>12</xdr:row>
      <xdr:rowOff>97448</xdr:rowOff>
    </xdr:from>
    <xdr:ext cx="184731" cy="264560"/>
    <xdr:sp macro="" textlink="">
      <xdr:nvSpPr>
        <xdr:cNvPr id="4" name="ZoneTexte 3"/>
        <xdr:cNvSpPr txBox="1"/>
      </xdr:nvSpPr>
      <xdr:spPr>
        <a:xfrm>
          <a:off x="2915969" y="966054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572819</xdr:colOff>
      <xdr:row>8</xdr:row>
      <xdr:rowOff>97448</xdr:rowOff>
    </xdr:from>
    <xdr:ext cx="184731" cy="264560"/>
    <xdr:sp macro="" textlink="">
      <xdr:nvSpPr>
        <xdr:cNvPr id="2" name="ZoneTexte 1"/>
        <xdr:cNvSpPr txBox="1"/>
      </xdr:nvSpPr>
      <xdr:spPr>
        <a:xfrm>
          <a:off x="2915969" y="110607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X15"/>
  <sheetViews>
    <sheetView showGridLines="0" tabSelected="1" workbookViewId="0">
      <selection activeCell="AA12" sqref="AA12"/>
    </sheetView>
  </sheetViews>
  <sheetFormatPr baseColWidth="10" defaultColWidth="11.42578125" defaultRowHeight="11.25" x14ac:dyDescent="0.2"/>
  <cols>
    <col min="1" max="1" width="9.140625" style="4" customWidth="1"/>
    <col min="2" max="2" width="9.42578125" style="4" customWidth="1"/>
    <col min="3" max="3" width="9" style="9" customWidth="1"/>
    <col min="4" max="4" width="11" style="10" customWidth="1"/>
    <col min="5" max="5" width="56.42578125" style="7" customWidth="1"/>
    <col min="6" max="6" width="21.140625" style="1" customWidth="1"/>
    <col min="7" max="15" width="4.85546875" style="3" bestFit="1" customWidth="1"/>
    <col min="16" max="17" width="4.85546875" style="5" customWidth="1"/>
    <col min="18" max="22" width="4.85546875" style="5" bestFit="1" customWidth="1"/>
    <col min="23" max="24" width="6.140625" style="6" customWidth="1"/>
    <col min="25" max="16384" width="11.42578125" style="7"/>
  </cols>
  <sheetData>
    <row r="1" spans="1:24" ht="30.95" customHeight="1" x14ac:dyDescent="0.2">
      <c r="A1" s="51" t="s">
        <v>72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24" ht="27.75" customHeight="1" x14ac:dyDescent="0.2">
      <c r="A2" s="52" t="s">
        <v>51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4" ht="39" customHeight="1" x14ac:dyDescent="0.2">
      <c r="A3" s="60"/>
      <c r="B3" s="60"/>
      <c r="C3" s="60"/>
      <c r="D3" s="60"/>
      <c r="E3" s="60"/>
      <c r="F3" s="61"/>
      <c r="G3" s="53" t="s">
        <v>57</v>
      </c>
      <c r="H3" s="54"/>
      <c r="I3" s="54"/>
      <c r="J3" s="54"/>
      <c r="K3" s="54"/>
      <c r="L3" s="54"/>
      <c r="M3" s="54"/>
      <c r="N3" s="54"/>
      <c r="O3" s="55"/>
      <c r="P3" s="53" t="s">
        <v>8</v>
      </c>
      <c r="Q3" s="54"/>
      <c r="R3" s="54"/>
      <c r="S3" s="54"/>
      <c r="T3" s="54"/>
      <c r="U3" s="54"/>
      <c r="V3" s="55"/>
      <c r="W3" s="53" t="s">
        <v>21</v>
      </c>
      <c r="X3" s="56"/>
    </row>
    <row r="4" spans="1:24" s="8" customFormat="1" ht="162.75" customHeight="1" x14ac:dyDescent="0.2">
      <c r="A4" s="16" t="s">
        <v>0</v>
      </c>
      <c r="B4" s="16" t="s">
        <v>1</v>
      </c>
      <c r="C4" s="16" t="s">
        <v>41</v>
      </c>
      <c r="D4" s="17" t="s">
        <v>42</v>
      </c>
      <c r="E4" s="13" t="s">
        <v>24</v>
      </c>
      <c r="F4" s="18" t="s">
        <v>37</v>
      </c>
      <c r="G4" s="17" t="s">
        <v>3</v>
      </c>
      <c r="H4" s="17" t="s">
        <v>4</v>
      </c>
      <c r="I4" s="17" t="s">
        <v>2</v>
      </c>
      <c r="J4" s="17" t="s">
        <v>5</v>
      </c>
      <c r="K4" s="17" t="s">
        <v>6</v>
      </c>
      <c r="L4" s="17" t="s">
        <v>9</v>
      </c>
      <c r="M4" s="17" t="s">
        <v>15</v>
      </c>
      <c r="N4" s="17" t="s">
        <v>7</v>
      </c>
      <c r="O4" s="30" t="s">
        <v>18</v>
      </c>
      <c r="P4" s="19" t="s">
        <v>56</v>
      </c>
      <c r="Q4" s="19" t="s">
        <v>10</v>
      </c>
      <c r="R4" s="25" t="s">
        <v>12</v>
      </c>
      <c r="S4" s="19" t="s">
        <v>16</v>
      </c>
      <c r="T4" s="19" t="s">
        <v>14</v>
      </c>
      <c r="U4" s="19" t="s">
        <v>11</v>
      </c>
      <c r="V4" s="30" t="s">
        <v>19</v>
      </c>
      <c r="W4" s="44" t="s">
        <v>22</v>
      </c>
      <c r="X4" s="44" t="s">
        <v>23</v>
      </c>
    </row>
    <row r="5" spans="1:24" s="8" customFormat="1" ht="80.25" customHeight="1" x14ac:dyDescent="0.2">
      <c r="A5" s="63" t="s">
        <v>28</v>
      </c>
      <c r="B5" s="22" t="s">
        <v>31</v>
      </c>
      <c r="C5" s="37" t="s">
        <v>32</v>
      </c>
      <c r="D5" s="36" t="s">
        <v>53</v>
      </c>
      <c r="E5" s="41" t="s">
        <v>54</v>
      </c>
      <c r="F5" s="36" t="s">
        <v>13</v>
      </c>
      <c r="G5" s="19"/>
      <c r="H5" s="19"/>
      <c r="I5" s="27">
        <v>57</v>
      </c>
      <c r="J5" s="19"/>
      <c r="K5" s="19"/>
      <c r="L5" s="19"/>
      <c r="M5" s="19"/>
      <c r="N5" s="19"/>
      <c r="O5" s="57">
        <f>SUM(G5:N12)</f>
        <v>875</v>
      </c>
      <c r="P5" s="20"/>
      <c r="Q5" s="20"/>
      <c r="R5" s="14">
        <v>8</v>
      </c>
      <c r="S5" s="20"/>
      <c r="T5" s="20"/>
      <c r="U5" s="20"/>
      <c r="V5" s="57">
        <f>SUM(P5:U12)</f>
        <v>8</v>
      </c>
      <c r="W5" s="14">
        <v>8</v>
      </c>
      <c r="X5" s="14">
        <v>0</v>
      </c>
    </row>
    <row r="6" spans="1:24" s="8" customFormat="1" ht="80.25" customHeight="1" x14ac:dyDescent="0.2">
      <c r="A6" s="67"/>
      <c r="B6" s="22" t="s">
        <v>31</v>
      </c>
      <c r="C6" s="37" t="s">
        <v>34</v>
      </c>
      <c r="D6" s="36" t="s">
        <v>53</v>
      </c>
      <c r="E6" s="41" t="s">
        <v>54</v>
      </c>
      <c r="F6" s="36" t="s">
        <v>13</v>
      </c>
      <c r="G6" s="19"/>
      <c r="H6" s="19"/>
      <c r="I6" s="27">
        <v>57</v>
      </c>
      <c r="J6" s="19"/>
      <c r="K6" s="19"/>
      <c r="L6" s="19"/>
      <c r="M6" s="19"/>
      <c r="N6" s="19"/>
      <c r="O6" s="58"/>
      <c r="P6" s="20"/>
      <c r="Q6" s="20"/>
      <c r="R6" s="14"/>
      <c r="S6" s="20"/>
      <c r="T6" s="20"/>
      <c r="U6" s="20"/>
      <c r="V6" s="58"/>
      <c r="W6" s="14"/>
      <c r="X6" s="14"/>
    </row>
    <row r="7" spans="1:24" s="8" customFormat="1" ht="80.25" customHeight="1" x14ac:dyDescent="0.2">
      <c r="A7" s="67"/>
      <c r="B7" s="22" t="s">
        <v>31</v>
      </c>
      <c r="C7" s="37" t="s">
        <v>33</v>
      </c>
      <c r="D7" s="36" t="s">
        <v>52</v>
      </c>
      <c r="E7" s="41" t="s">
        <v>54</v>
      </c>
      <c r="F7" s="36" t="s">
        <v>13</v>
      </c>
      <c r="G7" s="19"/>
      <c r="H7" s="19"/>
      <c r="I7" s="27">
        <v>20</v>
      </c>
      <c r="J7" s="19"/>
      <c r="K7" s="19"/>
      <c r="L7" s="19"/>
      <c r="M7" s="19"/>
      <c r="N7" s="19"/>
      <c r="O7" s="58"/>
      <c r="P7" s="20"/>
      <c r="Q7" s="20"/>
      <c r="R7" s="14"/>
      <c r="S7" s="20"/>
      <c r="T7" s="20"/>
      <c r="U7" s="20"/>
      <c r="V7" s="58"/>
      <c r="W7" s="14"/>
      <c r="X7" s="14"/>
    </row>
    <row r="8" spans="1:24" s="8" customFormat="1" ht="80.25" customHeight="1" x14ac:dyDescent="0.2">
      <c r="A8" s="67"/>
      <c r="B8" s="45" t="s">
        <v>31</v>
      </c>
      <c r="C8" s="37" t="s">
        <v>55</v>
      </c>
      <c r="D8" s="36" t="s">
        <v>75</v>
      </c>
      <c r="E8" s="41" t="s">
        <v>54</v>
      </c>
      <c r="F8" s="36" t="s">
        <v>13</v>
      </c>
      <c r="G8" s="19"/>
      <c r="H8" s="19"/>
      <c r="I8" s="27">
        <v>20</v>
      </c>
      <c r="J8" s="19"/>
      <c r="K8" s="19"/>
      <c r="L8" s="19"/>
      <c r="M8" s="19"/>
      <c r="N8" s="19"/>
      <c r="O8" s="58"/>
      <c r="P8" s="20"/>
      <c r="Q8" s="20"/>
      <c r="R8" s="14"/>
      <c r="S8" s="20"/>
      <c r="T8" s="20"/>
      <c r="U8" s="20"/>
      <c r="V8" s="58"/>
      <c r="W8" s="14"/>
      <c r="X8" s="14"/>
    </row>
    <row r="9" spans="1:24" s="8" customFormat="1" ht="80.25" customHeight="1" x14ac:dyDescent="0.2">
      <c r="A9" s="67"/>
      <c r="B9" s="22" t="s">
        <v>25</v>
      </c>
      <c r="C9" s="37" t="s">
        <v>35</v>
      </c>
      <c r="D9" s="13" t="s">
        <v>74</v>
      </c>
      <c r="E9" s="41" t="s">
        <v>54</v>
      </c>
      <c r="F9" s="36" t="s">
        <v>13</v>
      </c>
      <c r="G9" s="19"/>
      <c r="H9" s="19"/>
      <c r="I9" s="27">
        <v>15</v>
      </c>
      <c r="J9" s="19"/>
      <c r="K9" s="19"/>
      <c r="L9" s="19"/>
      <c r="M9" s="19"/>
      <c r="N9" s="19"/>
      <c r="O9" s="58"/>
      <c r="P9" s="20"/>
      <c r="Q9" s="20"/>
      <c r="R9" s="14"/>
      <c r="S9" s="20"/>
      <c r="T9" s="20"/>
      <c r="U9" s="20"/>
      <c r="V9" s="58"/>
      <c r="W9" s="14"/>
      <c r="X9" s="14"/>
    </row>
    <row r="10" spans="1:24" s="8" customFormat="1" ht="80.25" customHeight="1" x14ac:dyDescent="0.2">
      <c r="A10" s="67"/>
      <c r="B10" s="65" t="s">
        <v>29</v>
      </c>
      <c r="C10" s="23" t="s">
        <v>35</v>
      </c>
      <c r="D10" s="13" t="s">
        <v>60</v>
      </c>
      <c r="E10" s="15" t="s">
        <v>26</v>
      </c>
      <c r="F10" s="13" t="s">
        <v>30</v>
      </c>
      <c r="G10" s="25"/>
      <c r="H10" s="25"/>
      <c r="I10" s="28"/>
      <c r="J10" s="25"/>
      <c r="K10" s="26">
        <v>646</v>
      </c>
      <c r="L10" s="25"/>
      <c r="M10" s="25"/>
      <c r="N10" s="25"/>
      <c r="O10" s="58"/>
      <c r="P10" s="14"/>
      <c r="Q10" s="14"/>
      <c r="R10" s="14"/>
      <c r="S10" s="14"/>
      <c r="T10" s="14"/>
      <c r="U10" s="14"/>
      <c r="V10" s="58"/>
      <c r="W10" s="14"/>
      <c r="X10" s="14"/>
    </row>
    <row r="11" spans="1:24" s="8" customFormat="1" ht="95.25" customHeight="1" x14ac:dyDescent="0.2">
      <c r="A11" s="67"/>
      <c r="B11" s="68"/>
      <c r="C11" s="65" t="s">
        <v>35</v>
      </c>
      <c r="D11" s="63" t="s">
        <v>27</v>
      </c>
      <c r="E11" s="15" t="s">
        <v>36</v>
      </c>
      <c r="F11" s="36" t="s">
        <v>76</v>
      </c>
      <c r="G11" s="25"/>
      <c r="H11" s="25"/>
      <c r="I11" s="28"/>
      <c r="J11" s="25"/>
      <c r="K11" s="49">
        <v>60</v>
      </c>
      <c r="L11" s="25"/>
      <c r="M11" s="25"/>
      <c r="N11" s="25"/>
      <c r="O11" s="58"/>
      <c r="P11" s="14"/>
      <c r="Q11" s="14"/>
      <c r="R11" s="14"/>
      <c r="S11" s="14"/>
      <c r="T11" s="14"/>
      <c r="U11" s="14"/>
      <c r="V11" s="58"/>
      <c r="W11" s="14"/>
      <c r="X11" s="14"/>
    </row>
    <row r="12" spans="1:24" s="8" customFormat="1" ht="95.25" customHeight="1" x14ac:dyDescent="0.2">
      <c r="A12" s="64"/>
      <c r="B12" s="66"/>
      <c r="C12" s="66"/>
      <c r="D12" s="64"/>
      <c r="E12" s="15" t="s">
        <v>38</v>
      </c>
      <c r="F12" s="13" t="s">
        <v>17</v>
      </c>
      <c r="G12" s="25"/>
      <c r="H12" s="25"/>
      <c r="I12" s="28"/>
      <c r="J12" s="25"/>
      <c r="K12" s="50"/>
      <c r="L12" s="25"/>
      <c r="M12" s="25"/>
      <c r="N12" s="25"/>
      <c r="O12" s="59"/>
      <c r="P12" s="14"/>
      <c r="Q12" s="14"/>
      <c r="R12" s="14"/>
      <c r="S12" s="14"/>
      <c r="T12" s="14"/>
      <c r="U12" s="14"/>
      <c r="V12" s="59"/>
      <c r="W12" s="14"/>
      <c r="X12" s="14"/>
    </row>
    <row r="13" spans="1:24" s="2" customFormat="1" ht="48" customHeight="1" x14ac:dyDescent="0.2">
      <c r="A13" s="62" t="s">
        <v>20</v>
      </c>
      <c r="B13" s="62"/>
      <c r="C13" s="62"/>
      <c r="D13" s="62"/>
      <c r="E13" s="62"/>
      <c r="F13" s="62"/>
      <c r="G13" s="24">
        <f>SUM(G5:G12)</f>
        <v>0</v>
      </c>
      <c r="H13" s="24">
        <f>SUM(H5:H12)</f>
        <v>0</v>
      </c>
      <c r="I13" s="24">
        <f>SUM(I5:I12)</f>
        <v>169</v>
      </c>
      <c r="J13" s="24">
        <f>SUM(J5:J12)</f>
        <v>0</v>
      </c>
      <c r="K13" s="24">
        <f>SUM(K5:K12)</f>
        <v>706</v>
      </c>
      <c r="L13" s="24">
        <f>SUM(L10:L12)</f>
        <v>0</v>
      </c>
      <c r="M13" s="24">
        <f>SUM(M10:M12)</f>
        <v>0</v>
      </c>
      <c r="N13" s="24">
        <f>SUM(N10:N12)</f>
        <v>0</v>
      </c>
      <c r="O13" s="21">
        <f>SUM(O5:O12)</f>
        <v>875</v>
      </c>
      <c r="P13" s="24">
        <f t="shared" ref="P13:T13" si="0">SUM(P10:P12)</f>
        <v>0</v>
      </c>
      <c r="Q13" s="24">
        <f t="shared" si="0"/>
        <v>0</v>
      </c>
      <c r="R13" s="24">
        <f>R5+R6+R7+R8+R9+R10+R11+R12</f>
        <v>8</v>
      </c>
      <c r="S13" s="24">
        <f t="shared" si="0"/>
        <v>0</v>
      </c>
      <c r="T13" s="24">
        <f t="shared" si="0"/>
        <v>0</v>
      </c>
      <c r="U13" s="24">
        <f>U5+U6+U7+U8+U9+U10+U11+U12</f>
        <v>0</v>
      </c>
      <c r="V13" s="21">
        <f>V5</f>
        <v>8</v>
      </c>
      <c r="W13" s="24">
        <f>W5+W6+W7+W8+W9+W10+W11+W12</f>
        <v>8</v>
      </c>
      <c r="X13" s="24">
        <f>X5+X6+X7+X8+X9+X10+X11+X12</f>
        <v>0</v>
      </c>
    </row>
    <row r="14" spans="1:24" ht="69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</row>
    <row r="15" spans="1:24" ht="282.60000000000002" customHeight="1" x14ac:dyDescent="0.2">
      <c r="I15" s="11"/>
      <c r="O15" s="12"/>
      <c r="V15" s="11"/>
    </row>
  </sheetData>
  <sheetProtection algorithmName="SHA-512" hashValue="wferMdyhY/rVlznQFSCYxRpSBgdLVq8+NQM8SWLXqeGBzwG6NzXFthCTkrg9m3q8GG0dsnKOCs1helqIvnM/bw==" saltValue="+4Ju2LOyJqkcBcOeboWCXw==" spinCount="100000" sheet="1" objects="1" scenarios="1"/>
  <mergeCells count="15">
    <mergeCell ref="A14:X14"/>
    <mergeCell ref="K11:K12"/>
    <mergeCell ref="A1:X1"/>
    <mergeCell ref="A2:X2"/>
    <mergeCell ref="G3:O3"/>
    <mergeCell ref="P3:V3"/>
    <mergeCell ref="W3:X3"/>
    <mergeCell ref="V5:V12"/>
    <mergeCell ref="A3:F3"/>
    <mergeCell ref="A13:F13"/>
    <mergeCell ref="D11:D12"/>
    <mergeCell ref="C11:C12"/>
    <mergeCell ref="A5:A12"/>
    <mergeCell ref="O5:O12"/>
    <mergeCell ref="B10:B12"/>
  </mergeCells>
  <pageMargins left="0" right="0" top="0" bottom="0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X14"/>
  <sheetViews>
    <sheetView showGridLines="0" workbookViewId="0">
      <selection activeCell="F6" sqref="F6"/>
    </sheetView>
  </sheetViews>
  <sheetFormatPr baseColWidth="10" defaultColWidth="11.42578125" defaultRowHeight="11.25" x14ac:dyDescent="0.2"/>
  <cols>
    <col min="1" max="1" width="8.7109375" style="4" customWidth="1"/>
    <col min="2" max="2" width="7.85546875" style="4" customWidth="1"/>
    <col min="3" max="3" width="9.5703125" style="9" customWidth="1"/>
    <col min="4" max="4" width="13.5703125" style="10" customWidth="1"/>
    <col min="5" max="5" width="56" style="7" customWidth="1"/>
    <col min="6" max="6" width="24.42578125" style="1" customWidth="1"/>
    <col min="7" max="15" width="4.85546875" style="3" bestFit="1" customWidth="1"/>
    <col min="16" max="16" width="4.85546875" style="5" customWidth="1"/>
    <col min="17" max="22" width="4.85546875" style="5" bestFit="1" customWidth="1"/>
    <col min="23" max="24" width="6.140625" style="6" customWidth="1"/>
    <col min="25" max="16384" width="11.42578125" style="7"/>
  </cols>
  <sheetData>
    <row r="1" spans="1:24" ht="27.6" customHeight="1" x14ac:dyDescent="0.2">
      <c r="A1" s="51" t="s">
        <v>72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24" ht="27.75" customHeight="1" x14ac:dyDescent="0.2">
      <c r="A2" s="52" t="s">
        <v>39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4" ht="39" customHeight="1" x14ac:dyDescent="0.2">
      <c r="A3" s="60"/>
      <c r="B3" s="60"/>
      <c r="C3" s="60"/>
      <c r="D3" s="60"/>
      <c r="E3" s="60"/>
      <c r="F3" s="61"/>
      <c r="G3" s="53" t="s">
        <v>57</v>
      </c>
      <c r="H3" s="54"/>
      <c r="I3" s="54"/>
      <c r="J3" s="54"/>
      <c r="K3" s="54"/>
      <c r="L3" s="54"/>
      <c r="M3" s="54"/>
      <c r="N3" s="54"/>
      <c r="O3" s="55"/>
      <c r="P3" s="53" t="s">
        <v>8</v>
      </c>
      <c r="Q3" s="54"/>
      <c r="R3" s="54"/>
      <c r="S3" s="54"/>
      <c r="T3" s="54"/>
      <c r="U3" s="54"/>
      <c r="V3" s="55"/>
      <c r="W3" s="53" t="s">
        <v>21</v>
      </c>
      <c r="X3" s="56"/>
    </row>
    <row r="4" spans="1:24" s="8" customFormat="1" ht="162.75" customHeight="1" x14ac:dyDescent="0.2">
      <c r="A4" s="16" t="s">
        <v>0</v>
      </c>
      <c r="B4" s="16" t="s">
        <v>1</v>
      </c>
      <c r="C4" s="16" t="s">
        <v>41</v>
      </c>
      <c r="D4" s="17" t="s">
        <v>42</v>
      </c>
      <c r="E4" s="43" t="s">
        <v>24</v>
      </c>
      <c r="F4" s="18" t="s">
        <v>37</v>
      </c>
      <c r="G4" s="17" t="s">
        <v>3</v>
      </c>
      <c r="H4" s="17" t="s">
        <v>4</v>
      </c>
      <c r="I4" s="17" t="s">
        <v>2</v>
      </c>
      <c r="J4" s="17" t="s">
        <v>5</v>
      </c>
      <c r="K4" s="17" t="s">
        <v>6</v>
      </c>
      <c r="L4" s="17" t="s">
        <v>9</v>
      </c>
      <c r="M4" s="17" t="s">
        <v>15</v>
      </c>
      <c r="N4" s="17" t="s">
        <v>7</v>
      </c>
      <c r="O4" s="30" t="s">
        <v>18</v>
      </c>
      <c r="P4" s="19" t="s">
        <v>56</v>
      </c>
      <c r="Q4" s="19" t="s">
        <v>10</v>
      </c>
      <c r="R4" s="19" t="s">
        <v>12</v>
      </c>
      <c r="S4" s="19" t="s">
        <v>16</v>
      </c>
      <c r="T4" s="19" t="s">
        <v>14</v>
      </c>
      <c r="U4" s="19" t="s">
        <v>11</v>
      </c>
      <c r="V4" s="30" t="s">
        <v>19</v>
      </c>
      <c r="W4" s="16" t="s">
        <v>22</v>
      </c>
      <c r="X4" s="16" t="s">
        <v>23</v>
      </c>
    </row>
    <row r="5" spans="1:24" s="8" customFormat="1" ht="74.25" customHeight="1" x14ac:dyDescent="0.2">
      <c r="A5" s="63" t="s">
        <v>40</v>
      </c>
      <c r="B5" s="40" t="s">
        <v>64</v>
      </c>
      <c r="C5" s="37" t="s">
        <v>65</v>
      </c>
      <c r="D5" s="36" t="s">
        <v>53</v>
      </c>
      <c r="E5" s="41" t="s">
        <v>69</v>
      </c>
      <c r="F5" s="36" t="s">
        <v>13</v>
      </c>
      <c r="G5" s="19"/>
      <c r="H5" s="19"/>
      <c r="I5" s="19">
        <v>49</v>
      </c>
      <c r="J5" s="19"/>
      <c r="K5" s="19"/>
      <c r="L5" s="19"/>
      <c r="M5" s="19"/>
      <c r="N5" s="19"/>
      <c r="O5" s="57">
        <f>SUM(G5:N11)</f>
        <v>237</v>
      </c>
      <c r="P5" s="20"/>
      <c r="Q5" s="20"/>
      <c r="R5" s="20"/>
      <c r="S5" s="20"/>
      <c r="T5" s="20"/>
      <c r="U5" s="20"/>
      <c r="V5" s="57">
        <f>SUM(P5:U11)</f>
        <v>3.9000000000000004</v>
      </c>
      <c r="W5" s="14"/>
      <c r="X5" s="14"/>
    </row>
    <row r="6" spans="1:24" s="8" customFormat="1" ht="74.25" customHeight="1" x14ac:dyDescent="0.2">
      <c r="A6" s="67"/>
      <c r="B6" s="65" t="s">
        <v>25</v>
      </c>
      <c r="C6" s="65" t="s">
        <v>43</v>
      </c>
      <c r="D6" s="63" t="s">
        <v>44</v>
      </c>
      <c r="E6" s="15" t="s">
        <v>45</v>
      </c>
      <c r="F6" s="33" t="s">
        <v>13</v>
      </c>
      <c r="G6" s="19"/>
      <c r="H6" s="19"/>
      <c r="I6" s="19">
        <v>8</v>
      </c>
      <c r="J6" s="19"/>
      <c r="K6" s="19"/>
      <c r="L6" s="19"/>
      <c r="M6" s="19"/>
      <c r="N6" s="19"/>
      <c r="O6" s="58"/>
      <c r="P6" s="20"/>
      <c r="Q6" s="20"/>
      <c r="R6" s="20"/>
      <c r="S6" s="20"/>
      <c r="T6" s="20"/>
      <c r="U6" s="20"/>
      <c r="V6" s="58"/>
      <c r="W6" s="14"/>
      <c r="X6" s="14"/>
    </row>
    <row r="7" spans="1:24" s="8" customFormat="1" ht="74.25" customHeight="1" x14ac:dyDescent="0.2">
      <c r="A7" s="67"/>
      <c r="B7" s="66"/>
      <c r="C7" s="66"/>
      <c r="D7" s="64"/>
      <c r="E7" s="15" t="s">
        <v>70</v>
      </c>
      <c r="F7" s="33" t="s">
        <v>30</v>
      </c>
      <c r="G7" s="19"/>
      <c r="H7" s="19"/>
      <c r="I7" s="19"/>
      <c r="J7" s="19"/>
      <c r="K7" s="19"/>
      <c r="L7" s="19"/>
      <c r="M7" s="19"/>
      <c r="N7" s="19"/>
      <c r="O7" s="58"/>
      <c r="P7" s="20"/>
      <c r="Q7" s="20"/>
      <c r="R7" s="20">
        <v>1.3</v>
      </c>
      <c r="S7" s="20"/>
      <c r="T7" s="20"/>
      <c r="U7" s="20"/>
      <c r="V7" s="58"/>
      <c r="W7" s="14">
        <v>1.3</v>
      </c>
      <c r="X7" s="14">
        <v>0</v>
      </c>
    </row>
    <row r="8" spans="1:24" s="8" customFormat="1" ht="74.25" customHeight="1" x14ac:dyDescent="0.2">
      <c r="A8" s="67"/>
      <c r="B8" s="65" t="s">
        <v>25</v>
      </c>
      <c r="C8" s="65" t="s">
        <v>46</v>
      </c>
      <c r="D8" s="63" t="s">
        <v>47</v>
      </c>
      <c r="E8" s="15" t="s">
        <v>48</v>
      </c>
      <c r="F8" s="36" t="s">
        <v>71</v>
      </c>
      <c r="G8" s="19"/>
      <c r="H8" s="19"/>
      <c r="I8" s="19">
        <v>36</v>
      </c>
      <c r="J8" s="19"/>
      <c r="K8" s="19"/>
      <c r="L8" s="19"/>
      <c r="M8" s="19"/>
      <c r="N8" s="19"/>
      <c r="O8" s="58"/>
      <c r="P8" s="20"/>
      <c r="Q8" s="20"/>
      <c r="R8" s="20"/>
      <c r="S8" s="20"/>
      <c r="T8" s="20"/>
      <c r="U8" s="20"/>
      <c r="V8" s="58"/>
      <c r="W8" s="14"/>
      <c r="X8" s="14"/>
    </row>
    <row r="9" spans="1:24" s="8" customFormat="1" ht="74.25" customHeight="1" x14ac:dyDescent="0.2">
      <c r="A9" s="67"/>
      <c r="B9" s="66"/>
      <c r="C9" s="66"/>
      <c r="D9" s="64"/>
      <c r="E9" s="15" t="s">
        <v>70</v>
      </c>
      <c r="F9" s="39" t="s">
        <v>30</v>
      </c>
      <c r="G9" s="19"/>
      <c r="H9" s="19"/>
      <c r="I9" s="19"/>
      <c r="J9" s="19"/>
      <c r="K9" s="19"/>
      <c r="L9" s="19"/>
      <c r="M9" s="19"/>
      <c r="N9" s="19"/>
      <c r="O9" s="58"/>
      <c r="P9" s="20"/>
      <c r="Q9" s="20"/>
      <c r="R9" s="20">
        <v>2.6</v>
      </c>
      <c r="S9" s="20"/>
      <c r="T9" s="20"/>
      <c r="U9" s="20"/>
      <c r="V9" s="58"/>
      <c r="W9" s="14">
        <v>2.6</v>
      </c>
      <c r="X9" s="14">
        <v>0</v>
      </c>
    </row>
    <row r="10" spans="1:24" s="8" customFormat="1" ht="80.099999999999994" customHeight="1" x14ac:dyDescent="0.2">
      <c r="A10" s="67"/>
      <c r="B10" s="34" t="s">
        <v>25</v>
      </c>
      <c r="C10" s="35" t="s">
        <v>49</v>
      </c>
      <c r="D10" s="13" t="s">
        <v>50</v>
      </c>
      <c r="E10" s="15" t="s">
        <v>45</v>
      </c>
      <c r="F10" s="33" t="s">
        <v>13</v>
      </c>
      <c r="G10" s="19"/>
      <c r="H10" s="19"/>
      <c r="I10" s="19">
        <v>24</v>
      </c>
      <c r="J10" s="19"/>
      <c r="K10" s="19"/>
      <c r="L10" s="19"/>
      <c r="M10" s="19"/>
      <c r="N10" s="19"/>
      <c r="O10" s="58"/>
      <c r="P10" s="20"/>
      <c r="Q10" s="20"/>
      <c r="R10" s="20"/>
      <c r="S10" s="20"/>
      <c r="T10" s="20"/>
      <c r="U10" s="20"/>
      <c r="V10" s="58"/>
      <c r="W10" s="14"/>
      <c r="X10" s="14"/>
    </row>
    <row r="11" spans="1:24" s="8" customFormat="1" ht="74.25" customHeight="1" x14ac:dyDescent="0.2">
      <c r="A11" s="67"/>
      <c r="B11" s="34" t="s">
        <v>25</v>
      </c>
      <c r="C11" s="42" t="s">
        <v>66</v>
      </c>
      <c r="D11" s="23" t="s">
        <v>67</v>
      </c>
      <c r="E11" s="15" t="s">
        <v>68</v>
      </c>
      <c r="F11" s="36" t="s">
        <v>71</v>
      </c>
      <c r="G11" s="19"/>
      <c r="H11" s="19"/>
      <c r="I11" s="19"/>
      <c r="J11" s="19"/>
      <c r="K11" s="19">
        <v>120</v>
      </c>
      <c r="L11" s="19"/>
      <c r="M11" s="19"/>
      <c r="N11" s="19"/>
      <c r="O11" s="58"/>
      <c r="P11" s="20"/>
      <c r="Q11" s="20"/>
      <c r="R11" s="20"/>
      <c r="S11" s="20"/>
      <c r="T11" s="20"/>
      <c r="U11" s="20"/>
      <c r="V11" s="58"/>
      <c r="W11" s="14"/>
      <c r="X11" s="14"/>
    </row>
    <row r="12" spans="1:24" s="2" customFormat="1" ht="49.5" customHeight="1" x14ac:dyDescent="0.2">
      <c r="A12" s="62" t="s">
        <v>20</v>
      </c>
      <c r="B12" s="62"/>
      <c r="C12" s="62"/>
      <c r="D12" s="62"/>
      <c r="E12" s="62"/>
      <c r="F12" s="62"/>
      <c r="G12" s="29">
        <f>SUM(G5:G11)</f>
        <v>0</v>
      </c>
      <c r="H12" s="29">
        <f>SUM(H5:H11)</f>
        <v>0</v>
      </c>
      <c r="I12" s="29">
        <f>SUM(I5:I11)</f>
        <v>117</v>
      </c>
      <c r="J12" s="29">
        <f t="shared" ref="J12" si="0">SUM(J11:J11)</f>
        <v>0</v>
      </c>
      <c r="K12" s="29">
        <f>SUM(K11:K11)</f>
        <v>120</v>
      </c>
      <c r="L12" s="29">
        <f>SUM(L11:L11)</f>
        <v>0</v>
      </c>
      <c r="M12" s="29">
        <f>SUM(M11:M11)</f>
        <v>0</v>
      </c>
      <c r="N12" s="29">
        <f>SUM(N11:N11)</f>
        <v>0</v>
      </c>
      <c r="O12" s="31">
        <f>SUM(O5:O11)</f>
        <v>237</v>
      </c>
      <c r="P12" s="29">
        <f t="shared" ref="P12:X12" si="1">SUM(P11:P11)</f>
        <v>0</v>
      </c>
      <c r="Q12" s="29">
        <f t="shared" si="1"/>
        <v>0</v>
      </c>
      <c r="R12" s="29">
        <f>SUM(R5:R11)</f>
        <v>3.9000000000000004</v>
      </c>
      <c r="S12" s="29">
        <f t="shared" si="1"/>
        <v>0</v>
      </c>
      <c r="T12" s="29">
        <f t="shared" si="1"/>
        <v>0</v>
      </c>
      <c r="U12" s="29">
        <f t="shared" si="1"/>
        <v>0</v>
      </c>
      <c r="V12" s="31">
        <f>SUM(V5)</f>
        <v>3.9000000000000004</v>
      </c>
      <c r="W12" s="29">
        <f>SUM(W5:W11)</f>
        <v>3.9000000000000004</v>
      </c>
      <c r="X12" s="29">
        <f t="shared" si="1"/>
        <v>0</v>
      </c>
    </row>
    <row r="13" spans="1:24" ht="69" customHeight="1" x14ac:dyDescent="0.2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24" ht="282.60000000000002" customHeight="1" x14ac:dyDescent="0.2">
      <c r="I14" s="11"/>
      <c r="O14" s="12"/>
      <c r="V14" s="11"/>
    </row>
  </sheetData>
  <sheetProtection algorithmName="SHA-512" hashValue="hQiwJeF0FT+60RpPVVna4UEhRIW2DsTENmArdHKF0dvarmQiN1BgCaYYFmriBGOFBAPYOlheyzyOx4POcN84zA==" saltValue="RJ0SpW3RSUIhA/BQtx3Tbg==" spinCount="100000" sheet="1" objects="1" scenarios="1"/>
  <mergeCells count="17">
    <mergeCell ref="A12:F12"/>
    <mergeCell ref="A13:X13"/>
    <mergeCell ref="A5:A11"/>
    <mergeCell ref="O5:O11"/>
    <mergeCell ref="V5:V11"/>
    <mergeCell ref="D6:D7"/>
    <mergeCell ref="C6:C7"/>
    <mergeCell ref="B6:B7"/>
    <mergeCell ref="D8:D9"/>
    <mergeCell ref="C8:C9"/>
    <mergeCell ref="B8:B9"/>
    <mergeCell ref="A1:X1"/>
    <mergeCell ref="A2:X2"/>
    <mergeCell ref="A3:F3"/>
    <mergeCell ref="G3:O3"/>
    <mergeCell ref="P3:V3"/>
    <mergeCell ref="W3:X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10"/>
  <sheetViews>
    <sheetView showGridLines="0" workbookViewId="0">
      <selection activeCell="Z4" sqref="Z4"/>
    </sheetView>
  </sheetViews>
  <sheetFormatPr baseColWidth="10" defaultColWidth="11.42578125" defaultRowHeight="11.25" x14ac:dyDescent="0.2"/>
  <cols>
    <col min="1" max="1" width="9.5703125" style="4" customWidth="1"/>
    <col min="2" max="2" width="10.140625" style="4" customWidth="1"/>
    <col min="3" max="3" width="6.5703125" style="9" customWidth="1"/>
    <col min="4" max="4" width="9.7109375" style="10" customWidth="1"/>
    <col min="5" max="5" width="69.42578125" style="7" customWidth="1"/>
    <col min="6" max="6" width="19.140625" style="1" customWidth="1"/>
    <col min="7" max="8" width="4.85546875" style="3" bestFit="1" customWidth="1"/>
    <col min="9" max="9" width="5.5703125" style="3" bestFit="1" customWidth="1"/>
    <col min="10" max="15" width="4.85546875" style="3" bestFit="1" customWidth="1"/>
    <col min="16" max="16" width="5.5703125" style="5" customWidth="1"/>
    <col min="17" max="21" width="4.85546875" style="5" bestFit="1" customWidth="1"/>
    <col min="22" max="22" width="6.42578125" style="5" customWidth="1"/>
    <col min="23" max="24" width="6.28515625" style="6" customWidth="1"/>
    <col min="25" max="16384" width="11.42578125" style="7"/>
  </cols>
  <sheetData>
    <row r="1" spans="1:24" ht="29.1" customHeight="1" x14ac:dyDescent="0.2">
      <c r="A1" s="51" t="s">
        <v>72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24" ht="27.75" customHeight="1" x14ac:dyDescent="0.2">
      <c r="A2" s="52" t="s">
        <v>81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4" ht="39" customHeight="1" x14ac:dyDescent="0.2">
      <c r="A3" s="60"/>
      <c r="B3" s="60"/>
      <c r="C3" s="60"/>
      <c r="D3" s="60"/>
      <c r="E3" s="60"/>
      <c r="F3" s="61"/>
      <c r="G3" s="53" t="s">
        <v>57</v>
      </c>
      <c r="H3" s="54"/>
      <c r="I3" s="54"/>
      <c r="J3" s="54"/>
      <c r="K3" s="54"/>
      <c r="L3" s="54"/>
      <c r="M3" s="54"/>
      <c r="N3" s="54"/>
      <c r="O3" s="55"/>
      <c r="P3" s="53" t="s">
        <v>8</v>
      </c>
      <c r="Q3" s="54"/>
      <c r="R3" s="54"/>
      <c r="S3" s="54"/>
      <c r="T3" s="54"/>
      <c r="U3" s="54"/>
      <c r="V3" s="55"/>
      <c r="W3" s="53" t="s">
        <v>21</v>
      </c>
      <c r="X3" s="56"/>
    </row>
    <row r="4" spans="1:24" s="8" customFormat="1" ht="162.75" customHeight="1" x14ac:dyDescent="0.2">
      <c r="A4" s="16" t="s">
        <v>0</v>
      </c>
      <c r="B4" s="16" t="s">
        <v>1</v>
      </c>
      <c r="C4" s="16" t="s">
        <v>41</v>
      </c>
      <c r="D4" s="17" t="s">
        <v>42</v>
      </c>
      <c r="E4" s="13" t="s">
        <v>24</v>
      </c>
      <c r="F4" s="18" t="s">
        <v>37</v>
      </c>
      <c r="G4" s="17" t="s">
        <v>3</v>
      </c>
      <c r="H4" s="17" t="s">
        <v>4</v>
      </c>
      <c r="I4" s="17" t="s">
        <v>2</v>
      </c>
      <c r="J4" s="17" t="s">
        <v>5</v>
      </c>
      <c r="K4" s="17" t="s">
        <v>6</v>
      </c>
      <c r="L4" s="17" t="s">
        <v>9</v>
      </c>
      <c r="M4" s="17" t="s">
        <v>15</v>
      </c>
      <c r="N4" s="17" t="s">
        <v>7</v>
      </c>
      <c r="O4" s="30" t="s">
        <v>18</v>
      </c>
      <c r="P4" s="19" t="s">
        <v>62</v>
      </c>
      <c r="Q4" s="19" t="s">
        <v>10</v>
      </c>
      <c r="R4" s="25" t="s">
        <v>12</v>
      </c>
      <c r="S4" s="19" t="s">
        <v>16</v>
      </c>
      <c r="T4" s="19" t="s">
        <v>14</v>
      </c>
      <c r="U4" s="19" t="s">
        <v>11</v>
      </c>
      <c r="V4" s="30" t="s">
        <v>19</v>
      </c>
      <c r="W4" s="44" t="s">
        <v>22</v>
      </c>
      <c r="X4" s="44" t="s">
        <v>23</v>
      </c>
    </row>
    <row r="5" spans="1:24" s="8" customFormat="1" ht="80.25" customHeight="1" x14ac:dyDescent="0.2">
      <c r="A5" s="46" t="s">
        <v>77</v>
      </c>
      <c r="B5" s="37" t="s">
        <v>25</v>
      </c>
      <c r="C5" s="37" t="s">
        <v>59</v>
      </c>
      <c r="D5" s="36" t="s">
        <v>79</v>
      </c>
      <c r="E5" s="41" t="s">
        <v>54</v>
      </c>
      <c r="F5" s="36" t="s">
        <v>13</v>
      </c>
      <c r="G5" s="19"/>
      <c r="H5" s="19"/>
      <c r="I5" s="47">
        <v>40</v>
      </c>
      <c r="J5" s="19"/>
      <c r="K5" s="19"/>
      <c r="L5" s="19"/>
      <c r="M5" s="19"/>
      <c r="N5" s="19"/>
      <c r="O5" s="58"/>
      <c r="P5" s="20"/>
      <c r="Q5" s="20"/>
      <c r="R5" s="14">
        <v>10</v>
      </c>
      <c r="S5" s="20"/>
      <c r="T5" s="20"/>
      <c r="U5" s="20"/>
      <c r="V5" s="58">
        <f>P5+P6+P7+Q5+Q6+Q7+R5+R6+R7+S5+S6+S7+T5+T6+T7+U5+U6+U7</f>
        <v>40</v>
      </c>
      <c r="W5" s="14">
        <v>8</v>
      </c>
      <c r="X5" s="14">
        <v>2</v>
      </c>
    </row>
    <row r="6" spans="1:24" s="8" customFormat="1" ht="80.25" customHeight="1" x14ac:dyDescent="0.2">
      <c r="A6" s="37" t="s">
        <v>78</v>
      </c>
      <c r="B6" s="37" t="s">
        <v>25</v>
      </c>
      <c r="C6" s="37" t="s">
        <v>58</v>
      </c>
      <c r="D6" s="36" t="s">
        <v>53</v>
      </c>
      <c r="E6" s="41" t="s">
        <v>54</v>
      </c>
      <c r="F6" s="36" t="s">
        <v>13</v>
      </c>
      <c r="G6" s="19"/>
      <c r="H6" s="19"/>
      <c r="I6" s="47">
        <v>40</v>
      </c>
      <c r="J6" s="19"/>
      <c r="K6" s="20"/>
      <c r="L6" s="19"/>
      <c r="M6" s="19"/>
      <c r="N6" s="19"/>
      <c r="O6" s="58"/>
      <c r="P6" s="20"/>
      <c r="Q6" s="20"/>
      <c r="R6" s="14">
        <v>22</v>
      </c>
      <c r="S6" s="20"/>
      <c r="T6" s="20"/>
      <c r="U6" s="20"/>
      <c r="V6" s="58"/>
      <c r="W6" s="14">
        <v>6</v>
      </c>
      <c r="X6" s="14">
        <v>16</v>
      </c>
    </row>
    <row r="7" spans="1:24" s="8" customFormat="1" ht="108" customHeight="1" x14ac:dyDescent="0.2">
      <c r="A7" s="36" t="s">
        <v>63</v>
      </c>
      <c r="B7" s="37" t="s">
        <v>25</v>
      </c>
      <c r="C7" s="38" t="s">
        <v>61</v>
      </c>
      <c r="D7" s="39" t="s">
        <v>27</v>
      </c>
      <c r="E7" s="41" t="s">
        <v>73</v>
      </c>
      <c r="F7" s="36" t="s">
        <v>80</v>
      </c>
      <c r="G7" s="25">
        <v>30</v>
      </c>
      <c r="H7" s="25"/>
      <c r="I7" s="25"/>
      <c r="J7" s="25"/>
      <c r="K7" s="32">
        <v>15</v>
      </c>
      <c r="L7" s="25"/>
      <c r="M7" s="25"/>
      <c r="N7" s="25"/>
      <c r="O7" s="58"/>
      <c r="P7" s="14">
        <v>8</v>
      </c>
      <c r="Q7" s="14"/>
      <c r="R7" s="14"/>
      <c r="S7" s="14"/>
      <c r="T7" s="14"/>
      <c r="U7" s="14"/>
      <c r="V7" s="58"/>
      <c r="W7" s="14"/>
      <c r="X7" s="14"/>
    </row>
    <row r="8" spans="1:24" s="2" customFormat="1" ht="59.1" customHeight="1" x14ac:dyDescent="0.2">
      <c r="A8" s="62" t="s">
        <v>20</v>
      </c>
      <c r="B8" s="62"/>
      <c r="C8" s="62"/>
      <c r="D8" s="62"/>
      <c r="E8" s="62"/>
      <c r="F8" s="62"/>
      <c r="G8" s="29">
        <f t="shared" ref="G8:N8" si="0">SUM(G7:G7)</f>
        <v>30</v>
      </c>
      <c r="H8" s="29">
        <f t="shared" si="0"/>
        <v>0</v>
      </c>
      <c r="I8" s="29">
        <f>I5+I6+I7</f>
        <v>80</v>
      </c>
      <c r="J8" s="29">
        <f t="shared" si="0"/>
        <v>0</v>
      </c>
      <c r="K8" s="29">
        <f t="shared" si="0"/>
        <v>15</v>
      </c>
      <c r="L8" s="29">
        <f t="shared" si="0"/>
        <v>0</v>
      </c>
      <c r="M8" s="29">
        <f t="shared" si="0"/>
        <v>0</v>
      </c>
      <c r="N8" s="29">
        <f t="shared" si="0"/>
        <v>0</v>
      </c>
      <c r="O8" s="31">
        <f>I5+I6+G7+K7</f>
        <v>125</v>
      </c>
      <c r="P8" s="29">
        <f t="shared" ref="P8:U8" si="1">SUM(P7:P7)</f>
        <v>8</v>
      </c>
      <c r="Q8" s="29">
        <f t="shared" si="1"/>
        <v>0</v>
      </c>
      <c r="R8" s="29">
        <f>R5+R6+R7</f>
        <v>32</v>
      </c>
      <c r="S8" s="29">
        <f t="shared" si="1"/>
        <v>0</v>
      </c>
      <c r="T8" s="29">
        <f t="shared" si="1"/>
        <v>0</v>
      </c>
      <c r="U8" s="29">
        <f t="shared" si="1"/>
        <v>0</v>
      </c>
      <c r="V8" s="31">
        <f>V5</f>
        <v>40</v>
      </c>
      <c r="W8" s="29">
        <f>W5+W6+W7</f>
        <v>14</v>
      </c>
      <c r="X8" s="29">
        <f>X5+X6+X7</f>
        <v>18</v>
      </c>
    </row>
    <row r="9" spans="1:24" ht="69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</row>
    <row r="10" spans="1:24" ht="282.60000000000002" customHeight="1" x14ac:dyDescent="0.2">
      <c r="I10" s="11"/>
      <c r="O10" s="12"/>
      <c r="V10" s="11"/>
    </row>
  </sheetData>
  <sheetProtection algorithmName="SHA-512" hashValue="k8fPZW2D9Oj1U09hcgV1TxNa/TnH5bbMGFLFUI7EY7wj5/vH6pger2JHBH57RYSO6G/I2v0u/4a/cah5nUBjRw==" saltValue="lLrStLF/zEgDft2YWQZLqw==" spinCount="100000" sheet="1" objects="1" scenarios="1"/>
  <mergeCells count="10">
    <mergeCell ref="A8:F8"/>
    <mergeCell ref="A9:X9"/>
    <mergeCell ref="O5:O7"/>
    <mergeCell ref="V5:V7"/>
    <mergeCell ref="A1:X1"/>
    <mergeCell ref="A2:X2"/>
    <mergeCell ref="A3:F3"/>
    <mergeCell ref="G3:O3"/>
    <mergeCell ref="P3:V3"/>
    <mergeCell ref="W3:X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n°2 - Poste 1</vt:lpstr>
      <vt:lpstr>Lot n°2 - Poste 2</vt:lpstr>
      <vt:lpstr>Lot n°2 - Poste 3</vt:lpstr>
    </vt:vector>
  </TitlesOfParts>
  <Company>ETAT MAJOR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lemarie-saadna-f</dc:creator>
  <cp:lastModifiedBy>VALEMS Julie ADJ ADM PAL 2CL AE</cp:lastModifiedBy>
  <cp:lastPrinted>2024-11-08T09:49:44Z</cp:lastPrinted>
  <dcterms:created xsi:type="dcterms:W3CDTF">2012-08-09T13:49:03Z</dcterms:created>
  <dcterms:modified xsi:type="dcterms:W3CDTF">2024-12-18T15:24:00Z</dcterms:modified>
</cp:coreProperties>
</file>